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433af7561b3338f/Documents/2020 - 2029/2026/UMG/PREGRADO/"/>
    </mc:Choice>
  </mc:AlternateContent>
  <xr:revisionPtr revIDLastSave="80" documentId="8_{E5CE129E-9917-403B-B9E9-CACE648F9874}" xr6:coauthVersionLast="47" xr6:coauthVersionMax="47" xr10:uidLastSave="{CCEE2E4A-B460-4C10-ACF8-5C62E33CB0C3}"/>
  <bookViews>
    <workbookView xWindow="-28920" yWindow="-120" windowWidth="29040" windowHeight="15720" xr2:uid="{A076A2D5-D91E-45D4-A6A1-9996DAC4701E}"/>
  </bookViews>
  <sheets>
    <sheet name="FORMULARIO" sheetId="1" r:id="rId1"/>
    <sheet name="SEDES JORNADAS CURSOS" sheetId="2" state="hidden" r:id="rId2"/>
  </sheets>
  <definedNames>
    <definedName name="AÑO">FORMULARIO!$H$2</definedName>
    <definedName name="CODIGO_S">'SEDES JORNADAS CURSOS'!$B$3:$B$79</definedName>
    <definedName name="CODIGOS_C_S1">'SEDES JORNADAS CURSOS'!$N$31:$N$56</definedName>
    <definedName name="CODIGOS_C_S2">'SEDES JORNADAS CURSOS'!$N$3:$N$28</definedName>
    <definedName name="CURSOS_S1">'SEDES JORNADAS CURSOS'!$O$31:$O$56</definedName>
    <definedName name="CURSOS_S2">'SEDES JORNADAS CURSOS'!$O$3:$O$28</definedName>
    <definedName name="NOMBRE_S">'SEDES JORNADAS CURSOS'!$C$3:$C$79</definedName>
    <definedName name="primero">'SEDES JORNADAS CURSOS'!$N$31:$N$56</definedName>
    <definedName name="_xlnm.Print_Area" localSheetId="0">FORMULARIO!$B$2:$E$39</definedName>
    <definedName name="segundo">'SEDES JORNADAS CURSOS'!$N$3:$N$28</definedName>
    <definedName name="SEGUNDO_S">'SEDES JORNADAS CURSOS'!$N$3:$O$28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8" i="1"/>
  <c r="E19" i="1"/>
  <c r="E15" i="1"/>
  <c r="E20" i="1"/>
  <c r="B9" i="1"/>
  <c r="B2" i="1" a="1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7" i="2"/>
  <c r="K26" i="2"/>
  <c r="K25" i="2"/>
  <c r="K24" i="2"/>
  <c r="K23" i="2"/>
  <c r="K22" i="2"/>
  <c r="K21" i="2"/>
  <c r="K20" i="2"/>
  <c r="K19" i="2"/>
  <c r="K18" i="2"/>
  <c r="K17" i="2"/>
  <c r="K16" i="2"/>
  <c r="K14" i="2"/>
  <c r="K13" i="2"/>
  <c r="K12" i="2"/>
  <c r="K11" i="2"/>
  <c r="K10" i="2"/>
  <c r="K9" i="2"/>
  <c r="K8" i="2"/>
  <c r="K7" i="2"/>
  <c r="K6" i="2"/>
  <c r="K5" i="2"/>
  <c r="K4" i="2"/>
  <c r="K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<sst xmlns="http://schemas.openxmlformats.org/spreadsheetml/2006/main" count="465" uniqueCount="266">
  <si>
    <t>Señores</t>
  </si>
  <si>
    <t>Facultad de Ingeniería en Sistemas de Información</t>
  </si>
  <si>
    <t>Universidad Mariano Gálvez de Guatemala</t>
  </si>
  <si>
    <t>Sólo ingresar cursos que requieren autorización</t>
  </si>
  <si>
    <t>Carrera y jornada donde solicita autorización</t>
  </si>
  <si>
    <t>Curso</t>
  </si>
  <si>
    <t>Nombre del Curso</t>
  </si>
  <si>
    <t>(*) 4590 es el código para virtual sábado</t>
  </si>
  <si>
    <t xml:space="preserve">Entiendo que la Carga Académica máxima es de </t>
  </si>
  <si>
    <t>Acepto que de no cumplir con esta disposición</t>
  </si>
  <si>
    <t>5 cursos para pensum 2006 o anterior</t>
  </si>
  <si>
    <t>la responsabilidad es solo mía</t>
  </si>
  <si>
    <t>6 cursos para pensum 2014</t>
  </si>
  <si>
    <t>Hacerlo desde su correo miumg</t>
  </si>
  <si>
    <t>CODIGO-S</t>
  </si>
  <si>
    <t>NOMBRE-S</t>
  </si>
  <si>
    <t>JORNADA-S</t>
  </si>
  <si>
    <t>CODIGO_C</t>
  </si>
  <si>
    <t>NOMBRE_C</t>
  </si>
  <si>
    <t>SEMESTRE_C</t>
  </si>
  <si>
    <t>jorsede</t>
  </si>
  <si>
    <t>090</t>
  </si>
  <si>
    <t>*V I R T U A L*</t>
  </si>
  <si>
    <t>DIARIO VESPERINTO</t>
  </si>
  <si>
    <t>001</t>
  </si>
  <si>
    <t>DESARROLLO HUMANO Y PROFESIONAL</t>
  </si>
  <si>
    <t>006</t>
  </si>
  <si>
    <t>PRECÁLCULO</t>
  </si>
  <si>
    <t>0900</t>
  </si>
  <si>
    <t>CAMPUS CENTRAL</t>
  </si>
  <si>
    <t>SABADO</t>
  </si>
  <si>
    <t>002</t>
  </si>
  <si>
    <t>METODOLOGÍA DE LA INVESTIGACIÓN</t>
  </si>
  <si>
    <t>007</t>
  </si>
  <si>
    <t>ÁLGEBRA LINEAL</t>
  </si>
  <si>
    <t>0901</t>
  </si>
  <si>
    <t>DIARIO MATUTINO **</t>
  </si>
  <si>
    <t>003</t>
  </si>
  <si>
    <t>CONTABILIDAD 1</t>
  </si>
  <si>
    <t>008</t>
  </si>
  <si>
    <t>ALGORITMOS</t>
  </si>
  <si>
    <t>0902</t>
  </si>
  <si>
    <t>COBAN</t>
  </si>
  <si>
    <t>004</t>
  </si>
  <si>
    <t>INTRODUCCIÓN A LOS SISTEMAS DE CÓMPÚTO</t>
  </si>
  <si>
    <t>009</t>
  </si>
  <si>
    <t>CONTABILIDAD 2</t>
  </si>
  <si>
    <t>0903</t>
  </si>
  <si>
    <t>SAN PEDRO SAC., SAN MARCOS</t>
  </si>
  <si>
    <t>005</t>
  </si>
  <si>
    <t>LÓGICA DE SISTEMAS</t>
  </si>
  <si>
    <t>010</t>
  </si>
  <si>
    <t>MATEMÁTICA DISCRETA</t>
  </si>
  <si>
    <t>0904</t>
  </si>
  <si>
    <t>HUEHUETENANGO</t>
  </si>
  <si>
    <t>016</t>
  </si>
  <si>
    <t>MICROECONOMÍA</t>
  </si>
  <si>
    <t>0905</t>
  </si>
  <si>
    <t>JUTIAPA</t>
  </si>
  <si>
    <t>017</t>
  </si>
  <si>
    <t>PROGRAMACIÓN 2</t>
  </si>
  <si>
    <t>0906</t>
  </si>
  <si>
    <t>COATEPEQUE</t>
  </si>
  <si>
    <t>018</t>
  </si>
  <si>
    <t>CÁLCULO 2</t>
  </si>
  <si>
    <t>0907</t>
  </si>
  <si>
    <t>JALAPA</t>
  </si>
  <si>
    <t>019</t>
  </si>
  <si>
    <t>ESTADÍSTICA 1</t>
  </si>
  <si>
    <t>0908</t>
  </si>
  <si>
    <t>ESCUINTLA</t>
  </si>
  <si>
    <t>020</t>
  </si>
  <si>
    <t>FÍSICA 2</t>
  </si>
  <si>
    <t>0909</t>
  </si>
  <si>
    <t>PUERTO BARRIOS</t>
  </si>
  <si>
    <t>011</t>
  </si>
  <si>
    <t>FÍSICA 1</t>
  </si>
  <si>
    <t>026</t>
  </si>
  <si>
    <t>INVESTIGACIÓN DE OPERACIONES</t>
  </si>
  <si>
    <t>0910</t>
  </si>
  <si>
    <t>ANTIGUA</t>
  </si>
  <si>
    <t>012</t>
  </si>
  <si>
    <t>PROGRAMACIÓN 1</t>
  </si>
  <si>
    <t>027</t>
  </si>
  <si>
    <t>BASES DE DATOS 1</t>
  </si>
  <si>
    <t>1090</t>
  </si>
  <si>
    <t>QUICHE</t>
  </si>
  <si>
    <t>013</t>
  </si>
  <si>
    <t>CÁLCULO 1</t>
  </si>
  <si>
    <t>028</t>
  </si>
  <si>
    <t>AUTÓMATAS Y LENGUAJES FORMALES</t>
  </si>
  <si>
    <t>1190</t>
  </si>
  <si>
    <t>ZACAPA</t>
  </si>
  <si>
    <t>014</t>
  </si>
  <si>
    <t>PROCESO ADMINISTRATIVO</t>
  </si>
  <si>
    <t>029</t>
  </si>
  <si>
    <t>SISTEMAS OPERATIVOS 1</t>
  </si>
  <si>
    <t>1191</t>
  </si>
  <si>
    <t>DOMINGO</t>
  </si>
  <si>
    <t>015</t>
  </si>
  <si>
    <t>DERECHO INFORMÁTICO</t>
  </si>
  <si>
    <t>030</t>
  </si>
  <si>
    <t>ELECTRÓNICA DIGITAL</t>
  </si>
  <si>
    <t>1290</t>
  </si>
  <si>
    <t>DIARIO VESPERTINO</t>
  </si>
  <si>
    <t>036</t>
  </si>
  <si>
    <t>DESARROLLO WEB</t>
  </si>
  <si>
    <t>1390</t>
  </si>
  <si>
    <t>CHIQUIMULA</t>
  </si>
  <si>
    <t>037</t>
  </si>
  <si>
    <t>ANÁLISIS DE SISTEMAS 2</t>
  </si>
  <si>
    <t>1490</t>
  </si>
  <si>
    <t>QUETZALTENANGO</t>
  </si>
  <si>
    <t>038</t>
  </si>
  <si>
    <t>REDES DE COMPUTADORAS 1</t>
  </si>
  <si>
    <t>Quetzaltenango</t>
  </si>
  <si>
    <t>039</t>
  </si>
  <si>
    <t>ÉTICA PROFESIONAL</t>
  </si>
  <si>
    <t>1590</t>
  </si>
  <si>
    <t>CUILAPA</t>
  </si>
  <si>
    <t>040</t>
  </si>
  <si>
    <t>ARQUITECTURA DE COMPUTADORAS 2</t>
  </si>
  <si>
    <t>1690</t>
  </si>
  <si>
    <t>PETEN</t>
  </si>
  <si>
    <t>021</t>
  </si>
  <si>
    <t>MÉTODOS NUMÉRICOS</t>
  </si>
  <si>
    <t>043</t>
  </si>
  <si>
    <t xml:space="preserve">PROYECTO DE GRADUACIÓN 1 </t>
  </si>
  <si>
    <t>1790</t>
  </si>
  <si>
    <t>CHIQUIMULILLA STA. ROSA</t>
  </si>
  <si>
    <t>022</t>
  </si>
  <si>
    <t>PROGRAMACIÓN 3</t>
  </si>
  <si>
    <t>046</t>
  </si>
  <si>
    <t>TELECOMUNICACIONES</t>
  </si>
  <si>
    <t>1890</t>
  </si>
  <si>
    <t>GUASTATOYA EL PROGRESO</t>
  </si>
  <si>
    <t>023</t>
  </si>
  <si>
    <t>EMPRENDEDORES DE NEGOCIOS</t>
  </si>
  <si>
    <t>047</t>
  </si>
  <si>
    <t>SEMINARIO DE TECNOLOGÍAS DE INFORMACIÓN</t>
  </si>
  <si>
    <t>1990</t>
  </si>
  <si>
    <t>CHIMALTENANGO</t>
  </si>
  <si>
    <t>024</t>
  </si>
  <si>
    <t>ELECTRÓNICA ANALÓGICA</t>
  </si>
  <si>
    <t>048</t>
  </si>
  <si>
    <t>ASEGURAMIENTO DE LA CALIDAD DEL SOFTWARE</t>
  </si>
  <si>
    <t>2190</t>
  </si>
  <si>
    <t>025</t>
  </si>
  <si>
    <t>ESTADÍSTICA 2</t>
  </si>
  <si>
    <t>2090 - QUETZALTENANGO - DOMINGO</t>
  </si>
  <si>
    <t>049</t>
  </si>
  <si>
    <t>PROYECTO DE GRADUACIÓN 2</t>
  </si>
  <si>
    <t>2290</t>
  </si>
  <si>
    <t>SOLOLA</t>
  </si>
  <si>
    <t>050</t>
  </si>
  <si>
    <t>SEGURIDAD Y AUDITORIA DE SISTEMAS</t>
  </si>
  <si>
    <t>2294</t>
  </si>
  <si>
    <t>ANTIGUA DOMINGO</t>
  </si>
  <si>
    <t>2390</t>
  </si>
  <si>
    <t>TOTONICAPAN</t>
  </si>
  <si>
    <t>2490</t>
  </si>
  <si>
    <t>SALAMA</t>
  </si>
  <si>
    <t>2590</t>
  </si>
  <si>
    <t>2690</t>
  </si>
  <si>
    <t>031</t>
  </si>
  <si>
    <t>BASES DE DATOS 2</t>
  </si>
  <si>
    <t>2790</t>
  </si>
  <si>
    <t>RETALHULEU</t>
  </si>
  <si>
    <t>032</t>
  </si>
  <si>
    <t>ANÁLISIS DE SISTEMAS 1</t>
  </si>
  <si>
    <t>INTRODUCCIÓN A LOS SISTEMAS DE CÓMPUTO</t>
  </si>
  <si>
    <t>2890</t>
  </si>
  <si>
    <t>033</t>
  </si>
  <si>
    <t>SISTEMAS OPERATIVOS 2</t>
  </si>
  <si>
    <t>2990</t>
  </si>
  <si>
    <t>SANTA LUCIA COTZ</t>
  </si>
  <si>
    <t>034</t>
  </si>
  <si>
    <t>ARQUITECTURA DE COMPUTADORAS 1</t>
  </si>
  <si>
    <t>3090</t>
  </si>
  <si>
    <t>MAZATENANGO</t>
  </si>
  <si>
    <t>035</t>
  </si>
  <si>
    <t>COMPILADORES</t>
  </si>
  <si>
    <t>3190</t>
  </si>
  <si>
    <t>SAN JOSE PINULA</t>
  </si>
  <si>
    <t>3390</t>
  </si>
  <si>
    <t>EL ESTOR, IZABAL</t>
  </si>
  <si>
    <t>3490</t>
  </si>
  <si>
    <t>3590</t>
  </si>
  <si>
    <t>LA FLORIDA</t>
  </si>
  <si>
    <t>4090</t>
  </si>
  <si>
    <t>4490</t>
  </si>
  <si>
    <t>041</t>
  </si>
  <si>
    <t>ADMINISTRACIÓN DE TECNOLOGÍAS DE INFORMACIÓN</t>
  </si>
  <si>
    <t>4590</t>
  </si>
  <si>
    <t>042</t>
  </si>
  <si>
    <t>INGENIERÍA DE SOFTWARE</t>
  </si>
  <si>
    <t>4890</t>
  </si>
  <si>
    <t>MORALES IZABAL</t>
  </si>
  <si>
    <t>PROYECTO DE GRADUACIÓN 1</t>
  </si>
  <si>
    <t>4990</t>
  </si>
  <si>
    <t>NUEVA CONCEPCIÓN ESCUINTLA</t>
  </si>
  <si>
    <t>044</t>
  </si>
  <si>
    <t>REDES DE COMPUTADORAS 2</t>
  </si>
  <si>
    <t>5090</t>
  </si>
  <si>
    <t>VILLA NUEVA</t>
  </si>
  <si>
    <t>045</t>
  </si>
  <si>
    <t>INTELIGENCIA ARTIFRICIAL</t>
  </si>
  <si>
    <t>5190</t>
  </si>
  <si>
    <t>5390</t>
  </si>
  <si>
    <t>5590</t>
  </si>
  <si>
    <t>TELEMAN ALTA VERAPAZ</t>
  </si>
  <si>
    <t>5890</t>
  </si>
  <si>
    <t>CHINAUTLA</t>
  </si>
  <si>
    <t>DIARIO</t>
  </si>
  <si>
    <t>PROYECTO DE GRADUACIÓN 2 (Villa Nueva Sáb)</t>
  </si>
  <si>
    <t>5990</t>
  </si>
  <si>
    <t>CHINAUTLA San Julian</t>
  </si>
  <si>
    <t>CHINAUTLA Tierra Nueva</t>
  </si>
  <si>
    <t>6190</t>
  </si>
  <si>
    <t>6590</t>
  </si>
  <si>
    <t>AMATITLAN</t>
  </si>
  <si>
    <t>INTELIGENCIA ARTIFICIAL</t>
  </si>
  <si>
    <t>6690</t>
  </si>
  <si>
    <t>MALACATAN SAN MARCOS</t>
  </si>
  <si>
    <t>6691</t>
  </si>
  <si>
    <t>6990</t>
  </si>
  <si>
    <t>SANTA ROSITA ZONA 16</t>
  </si>
  <si>
    <t>7090</t>
  </si>
  <si>
    <t>7190</t>
  </si>
  <si>
    <t>SAYAXCHE</t>
  </si>
  <si>
    <t>7490</t>
  </si>
  <si>
    <t>7590</t>
  </si>
  <si>
    <t>SAN JUAN SACATEPEQUEZ</t>
  </si>
  <si>
    <t>7591</t>
  </si>
  <si>
    <t>7690</t>
  </si>
  <si>
    <t>BOCA DEL MONTE VILLA CANALES</t>
  </si>
  <si>
    <t>7691</t>
  </si>
  <si>
    <t>7790</t>
  </si>
  <si>
    <t>8590</t>
  </si>
  <si>
    <t>SANARATE</t>
  </si>
  <si>
    <t>9290</t>
  </si>
  <si>
    <t>SANTIAGO ATITLAN</t>
  </si>
  <si>
    <t>9390</t>
  </si>
  <si>
    <t>EL NARANJO</t>
  </si>
  <si>
    <t>9490</t>
  </si>
  <si>
    <t>9491</t>
  </si>
  <si>
    <t>MATUTINA</t>
  </si>
  <si>
    <t>9590</t>
  </si>
  <si>
    <t>FRAY BARTOLOME DE LAS CASAS</t>
  </si>
  <si>
    <t>9941</t>
  </si>
  <si>
    <t>PORTALES</t>
  </si>
  <si>
    <t>9959</t>
  </si>
  <si>
    <t>MATUTINO **</t>
  </si>
  <si>
    <t>9960</t>
  </si>
  <si>
    <t>VESPERTINO</t>
  </si>
  <si>
    <t>9961</t>
  </si>
  <si>
    <t>CENTRA NORTE</t>
  </si>
  <si>
    <t>9962</t>
  </si>
  <si>
    <t>9963</t>
  </si>
  <si>
    <t>9989</t>
  </si>
  <si>
    <t>0916 - COBAN - DOMINGO</t>
  </si>
  <si>
    <t>v 2026 R04-JUN26</t>
  </si>
  <si>
    <t>Enviar por correo esta solicitud en formato &gt;&gt; PDF &lt;&lt;  a su OFICIAL/SEDE, para trámite.</t>
  </si>
  <si>
    <t>De requerir curso en otra carrera, entiendo que para asignarse el curso, el mismo debe ser autorizado y luego debo cancelar</t>
  </si>
  <si>
    <t>la EQUIPARACIÓN AUTOMÁTICA, para que el sistema habilite el curso.</t>
  </si>
  <si>
    <t>Carné  - Nombre completo del alumno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</si>
</sst>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dotted">
        <color rgb="FFFF0000"/>
      </left>
      <right style="thick">
        <color rgb="FFFF0000"/>
      </right>
      <top style="thick">
        <color rgb="FFFF0000"/>
      </top>
      <bottom/>
      <diagonal/>
    </border>
    <border>
      <left style="dotted">
        <color rgb="FFFF0000"/>
      </left>
      <right style="thick">
        <color rgb="FFFF0000"/>
      </right>
      <top/>
      <bottom/>
      <diagonal/>
    </border>
    <border>
      <left style="dotted">
        <color rgb="FFFF0000"/>
      </left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/>
    <xf numFmtId="49" fontId="0" fillId="0" borderId="0" xfId="0" applyNumberFormat="1"/>
    <xf numFmtId="0" fontId="0" fillId="0" borderId="8" xfId="0" applyBorder="1"/>
    <xf numFmtId="0" fontId="4" fillId="0" borderId="9" xfId="0" applyFont="1" applyBorder="1"/>
    <xf numFmtId="0" fontId="4" fillId="0" borderId="10" xfId="0" applyFont="1" applyBorder="1"/>
    <xf numFmtId="0" fontId="0" fillId="0" borderId="10" xfId="0" applyBorder="1"/>
    <xf numFmtId="0" fontId="4" fillId="0" borderId="11" xfId="0" applyFont="1" applyBorder="1"/>
    <xf numFmtId="0" fontId="4" fillId="0" borderId="0" xfId="0" applyFont="1"/>
    <xf numFmtId="0" fontId="4" fillId="0" borderId="12" xfId="0" applyFont="1" applyBorder="1"/>
    <xf numFmtId="0" fontId="4" fillId="0" borderId="13" xfId="0" applyFont="1" applyBorder="1"/>
    <xf numFmtId="0" fontId="0" fillId="0" borderId="13" xfId="0" applyBorder="1"/>
    <xf numFmtId="0" fontId="4" fillId="0" borderId="14" xfId="0" applyFont="1" applyBorder="1"/>
    <xf numFmtId="0" fontId="4" fillId="0" borderId="15" xfId="0" applyFont="1" applyBorder="1"/>
    <xf numFmtId="0" fontId="0" fillId="0" borderId="16" xfId="0" applyBorder="1"/>
    <xf numFmtId="0" fontId="5" fillId="0" borderId="0" xfId="0" applyFont="1"/>
    <xf numFmtId="0" fontId="0" fillId="0" borderId="0" xfId="0" quotePrefix="1"/>
    <xf numFmtId="0" fontId="7" fillId="0" borderId="0" xfId="0" applyFont="1"/>
    <xf numFmtId="49" fontId="0" fillId="0" borderId="3" xfId="0" applyNumberFormat="1" applyBorder="1" applyAlignment="1" applyProtection="1">
      <alignment horizontal="left" vertical="center"/>
      <protection locked="0"/>
    </xf>
    <xf numFmtId="0" fontId="9" fillId="0" borderId="0" xfId="0" applyFont="1"/>
    <xf numFmtId="49" fontId="1" fillId="3" borderId="3" xfId="0" applyNumberFormat="1" applyFont="1" applyFill="1" applyBorder="1" applyAlignment="1" applyProtection="1">
      <alignment horizontal="center"/>
      <protection locked="0"/>
    </xf>
    <xf numFmtId="49" fontId="0" fillId="3" borderId="3" xfId="0" applyNumberFormat="1" applyFill="1" applyBorder="1" applyAlignment="1" applyProtection="1">
      <alignment horizontal="center" vertical="center"/>
      <protection locked="0"/>
    </xf>
    <xf numFmtId="0" fontId="9" fillId="4" borderId="0" xfId="0" applyFont="1" applyFill="1"/>
    <xf numFmtId="0" fontId="10" fillId="4" borderId="0" xfId="0" applyFont="1" applyFill="1" applyAlignment="1">
      <alignment horizontal="right"/>
    </xf>
    <xf numFmtId="0" fontId="8" fillId="6" borderId="0" xfId="0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4" xfId="0" quotePrefix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5" borderId="3" xfId="0" applyFill="1" applyBorder="1" applyAlignment="1" applyProtection="1">
      <alignment horizontal="center"/>
      <protection locked="0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5" borderId="6" xfId="0" applyFont="1" applyFill="1" applyBorder="1" applyAlignment="1" applyProtection="1">
      <alignment horizontal="center"/>
      <protection locked="0"/>
    </xf>
    <xf numFmtId="0" fontId="6" fillId="0" borderId="7" xfId="0" quotePrefix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4D66E-3250-414F-9162-A9B6EAA442D1}">
  <sheetPr codeName="Sheet1"/>
  <dimension ref="B2:H37"/>
  <sheetViews>
    <sheetView tabSelected="1" zoomScaleNormal="100" workbookViewId="0">
      <selection activeCell="B32" sqref="B32:E32"/>
    </sheetView>
  </sheetViews>
  <sheetFormatPr defaultRowHeight="14.4" x14ac:dyDescent="0.3"/>
  <cols>
    <col min="3" max="3" width="42" bestFit="1" customWidth="1"/>
    <col min="5" max="5" width="47.21875" bestFit="1" customWidth="1"/>
    <col min="6" max="7" width="10.77734375"/>
  </cols>
  <sheetData>
    <row r="2" spans="2:8" ht="25.8" x14ac:dyDescent="0.5">
      <c r="B2" s="26" t="str" cm="1">
        <f t="array" ref="B2">IF(G2=1,CONCATENATE("PRIMER SEMESTRE ",AÑO),CONCATENATE("SEGUNDO SEMESTRE ",AÑO))</f>
        <v>SEGUNDO SEMESTRE 2026</v>
      </c>
      <c r="C2" s="26"/>
      <c r="D2" s="26"/>
      <c r="E2" s="26"/>
      <c r="G2" s="21">
        <v>2</v>
      </c>
      <c r="H2" s="21">
        <v>2026</v>
      </c>
    </row>
    <row r="3" spans="2:8" x14ac:dyDescent="0.3">
      <c r="B3" s="24"/>
      <c r="C3" s="24"/>
      <c r="D3" s="24"/>
      <c r="E3" s="25" t="s">
        <v>261</v>
      </c>
    </row>
    <row r="4" spans="2:8" x14ac:dyDescent="0.3">
      <c r="B4" t="s">
        <v>0</v>
      </c>
    </row>
    <row r="5" spans="2:8" ht="14.55" customHeight="1" x14ac:dyDescent="0.3">
      <c r="B5" t="s">
        <v>1</v>
      </c>
    </row>
    <row r="6" spans="2:8" x14ac:dyDescent="0.3">
      <c r="B6" t="s">
        <v>2</v>
      </c>
    </row>
    <row r="7" spans="2:8" ht="14.55" customHeight="1" x14ac:dyDescent="0.3"/>
    <row r="9" spans="2:8" ht="33.6" customHeight="1" x14ac:dyDescent="0.3">
      <c r="B9" s="27" t="str">
        <f>CONCATENATE("Por este medio solicito sean autorizados los siguientes cursos para asignarme en el ",G2,"-",H2," fuera de mi sede/jornada")</f>
        <v>Por este medio solicito sean autorizados los siguientes cursos para asignarme en el 2-2026 fuera de mi sede/jornada</v>
      </c>
      <c r="C9" s="27"/>
      <c r="D9" s="27"/>
      <c r="E9" s="27"/>
    </row>
    <row r="10" spans="2:8" x14ac:dyDescent="0.3">
      <c r="B10" s="19" t="s">
        <v>263</v>
      </c>
    </row>
    <row r="11" spans="2:8" x14ac:dyDescent="0.3">
      <c r="B11" s="19" t="s">
        <v>264</v>
      </c>
      <c r="F11" s="30"/>
      <c r="G11" s="30"/>
      <c r="H11" s="30"/>
    </row>
    <row r="12" spans="2:8" x14ac:dyDescent="0.3">
      <c r="C12" s="37" t="s">
        <v>3</v>
      </c>
      <c r="D12" s="37"/>
      <c r="E12" s="37"/>
    </row>
    <row r="13" spans="2:8" x14ac:dyDescent="0.3">
      <c r="C13" s="28" t="s">
        <v>4</v>
      </c>
      <c r="D13" s="31" t="s">
        <v>5</v>
      </c>
      <c r="E13" s="32" t="s">
        <v>6</v>
      </c>
      <c r="F13" s="1"/>
    </row>
    <row r="14" spans="2:8" x14ac:dyDescent="0.3">
      <c r="C14" s="29"/>
      <c r="D14" s="31"/>
      <c r="E14" s="33"/>
      <c r="F14" s="1"/>
    </row>
    <row r="15" spans="2:8" ht="15.6" x14ac:dyDescent="0.3">
      <c r="B15">
        <v>1</v>
      </c>
      <c r="C15" s="20"/>
      <c r="D15" s="22"/>
      <c r="E15" s="2" t="str">
        <f t="shared" ref="E15:E20" si="0">IF(D15="","",IF($G$2=1,INDEX(CURSOS_S1,MATCH(D15,primero)),INDEX(CURSOS_S2,MATCH(D15,segundo))))</f>
        <v/>
      </c>
      <c r="F15" s="1"/>
    </row>
    <row r="16" spans="2:8" x14ac:dyDescent="0.3">
      <c r="B16">
        <v>2</v>
      </c>
      <c r="C16" s="20"/>
      <c r="D16" s="23" t="s">
        <v>33</v>
      </c>
      <c r="E16" s="2" t="str">
        <f t="shared" si="0"/>
        <v>ÁLGEBRA LINEAL</v>
      </c>
      <c r="F16" s="1"/>
    </row>
    <row r="17" spans="2:6" ht="15.6" x14ac:dyDescent="0.3">
      <c r="B17">
        <v>3</v>
      </c>
      <c r="C17" s="20"/>
      <c r="D17" s="22"/>
      <c r="E17" s="2" t="str">
        <f t="shared" si="0"/>
        <v/>
      </c>
      <c r="F17" s="1"/>
    </row>
    <row r="18" spans="2:6" x14ac:dyDescent="0.3">
      <c r="B18">
        <v>4</v>
      </c>
      <c r="C18" s="20"/>
      <c r="D18" s="23"/>
      <c r="E18" s="2" t="str">
        <f t="shared" si="0"/>
        <v/>
      </c>
      <c r="F18" s="1"/>
    </row>
    <row r="19" spans="2:6" ht="15.6" x14ac:dyDescent="0.3">
      <c r="B19">
        <v>5</v>
      </c>
      <c r="C19" s="20"/>
      <c r="D19" s="22" t="s">
        <v>33</v>
      </c>
      <c r="E19" s="2" t="str">
        <f t="shared" si="0"/>
        <v>ÁLGEBRA LINEAL</v>
      </c>
      <c r="F19" s="1"/>
    </row>
    <row r="20" spans="2:6" ht="15.6" x14ac:dyDescent="0.3">
      <c r="B20">
        <v>6</v>
      </c>
      <c r="C20" s="20"/>
      <c r="D20" s="22"/>
      <c r="E20" s="2" t="str">
        <f t="shared" si="0"/>
        <v/>
      </c>
      <c r="F20" s="1"/>
    </row>
    <row r="21" spans="2:6" x14ac:dyDescent="0.3">
      <c r="E21" s="5"/>
    </row>
    <row r="22" spans="2:6" x14ac:dyDescent="0.3">
      <c r="B22" s="17" t="s">
        <v>7</v>
      </c>
    </row>
    <row r="23" spans="2:6" x14ac:dyDescent="0.3">
      <c r="B23" s="17"/>
    </row>
    <row r="24" spans="2:6" ht="15" thickBot="1" x14ac:dyDescent="0.35"/>
    <row r="25" spans="2:6" ht="15" thickTop="1" x14ac:dyDescent="0.3">
      <c r="B25" s="6" t="s">
        <v>8</v>
      </c>
      <c r="C25" s="7"/>
      <c r="D25" s="8"/>
      <c r="E25" s="14" t="s">
        <v>9</v>
      </c>
    </row>
    <row r="26" spans="2:6" x14ac:dyDescent="0.3">
      <c r="B26" s="9" t="s">
        <v>10</v>
      </c>
      <c r="C26" s="10"/>
      <c r="E26" s="15" t="s">
        <v>11</v>
      </c>
    </row>
    <row r="27" spans="2:6" ht="15" thickBot="1" x14ac:dyDescent="0.35">
      <c r="B27" s="11" t="s">
        <v>12</v>
      </c>
      <c r="C27" s="12"/>
      <c r="D27" s="13"/>
      <c r="E27" s="16"/>
    </row>
    <row r="28" spans="2:6" ht="15" thickTop="1" x14ac:dyDescent="0.3"/>
    <row r="31" spans="2:6" x14ac:dyDescent="0.3">
      <c r="B31" t="s">
        <v>265</v>
      </c>
    </row>
    <row r="32" spans="2:6" ht="15.6" x14ac:dyDescent="0.3">
      <c r="B32" s="34"/>
      <c r="C32" s="35"/>
      <c r="D32" s="35"/>
      <c r="E32" s="36"/>
    </row>
    <row r="36" spans="2:2" ht="15.6" x14ac:dyDescent="0.3">
      <c r="B36" s="3" t="s">
        <v>262</v>
      </c>
    </row>
    <row r="37" spans="2:2" x14ac:dyDescent="0.3">
      <c r="B37" t="s">
        <v>13</v>
      </c>
    </row>
  </sheetData>
  <sheetProtection algorithmName="SHA-512" hashValue="B3i7vF0EEqa77wBnkoIk0ui+5CTUgUjTix6g4MBIFcNjhmAnLahKJX92oriMXIS9eo/JL5UOaT0WWC/LQRpy4g==" saltValue="753NAWZY9v2Ww4joeyD65A==" spinCount="100000" sheet="1" scenarios="1" selectLockedCells="1"/>
  <protectedRanges>
    <protectedRange algorithmName="SHA-512" hashValue="9CKT1DZ2POWDvIiaN0o8rxUot50D0PbaXYzAHBy3i6ZlaOBagwFOv8e76pEoDe5Q3cAjVBF1wuwP85py+zs60g==" saltValue="lxg1Eg20Kv/N3mYnm1ZGEQ==" spinCount="100000" sqref="C15:D20" name="Autorizar"/>
    <protectedRange sqref="B32" name="nombre"/>
  </protectedRanges>
  <mergeCells count="8">
    <mergeCell ref="B32:E32"/>
    <mergeCell ref="C12:E12"/>
    <mergeCell ref="B2:E2"/>
    <mergeCell ref="B9:E9"/>
    <mergeCell ref="C13:C14"/>
    <mergeCell ref="F11:H11"/>
    <mergeCell ref="D13:D14"/>
    <mergeCell ref="E13:E14"/>
  </mergeCells>
  <phoneticPr fontId="3" type="noConversion"/>
  <dataValidations count="1">
    <dataValidation type="list" allowBlank="1" showInputMessage="1" showErrorMessage="1" sqref="D15:D20" xr:uid="{88704CF2-ECCA-417F-A61A-7D95441C9CA4}">
      <formula1>IF($G$2=1,CODIGOS_C_S1,CODIGOS_C_S2)</formula1>
    </dataValidation>
  </dataValidations>
  <pageMargins left="0.7" right="0.7" top="0.75" bottom="0.75" header="0.3" footer="0.3"/>
  <pageSetup scale="84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Ingrese carrera y jornada correcta" xr:uid="{7A788BCF-33CC-474F-8975-4D8FFCF24A68}">
          <x14:formula1>
            <xm:f>'SEDES JORNADAS CURSOS'!$K$3:$K$81</xm:f>
          </x14:formula1>
          <xm:sqref>C15:C20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7FFA7-7595-48D3-AE0E-CC37F6FAE4B3}">
  <sheetPr codeName="Sheet2"/>
  <dimension ref="B2:P81"/>
  <sheetViews>
    <sheetView topLeftCell="G10" workbookViewId="0">
      <selection activeCell="K16" sqref="K16"/>
    </sheetView>
  </sheetViews>
  <sheetFormatPr defaultRowHeight="14.4" x14ac:dyDescent="0.3"/>
  <cols>
    <col min="3" max="3" width="29.21875" bestFit="1" customWidth="1"/>
    <col min="4" max="4" width="19.21875" bestFit="1" customWidth="1"/>
    <col min="6" max="6" width="9.77734375" style="4" bestFit="1" customWidth="1"/>
    <col min="7" max="7" width="45" customWidth="1"/>
    <col min="11" max="11" width="54.5546875" customWidth="1"/>
    <col min="12" max="12" width="8.77734375" customWidth="1"/>
    <col min="15" max="15" width="42.5546875" bestFit="1" customWidth="1"/>
  </cols>
  <sheetData>
    <row r="2" spans="2:16" x14ac:dyDescent="0.3">
      <c r="B2" t="s">
        <v>14</v>
      </c>
      <c r="C2" t="s">
        <v>15</v>
      </c>
      <c r="D2" t="s">
        <v>16</v>
      </c>
      <c r="F2" s="4" t="s">
        <v>17</v>
      </c>
      <c r="G2" t="s">
        <v>18</v>
      </c>
      <c r="H2" t="s">
        <v>19</v>
      </c>
      <c r="K2" t="s">
        <v>20</v>
      </c>
    </row>
    <row r="3" spans="2:16" x14ac:dyDescent="0.3">
      <c r="B3" t="s">
        <v>21</v>
      </c>
      <c r="C3" s="19" t="s">
        <v>22</v>
      </c>
      <c r="D3" s="19" t="s">
        <v>23</v>
      </c>
      <c r="F3" s="4" t="s">
        <v>24</v>
      </c>
      <c r="G3" t="s">
        <v>25</v>
      </c>
      <c r="H3">
        <v>1</v>
      </c>
      <c r="K3" s="10" t="str">
        <f>CONCATENATE(B3," - ",C3," - ",D3)</f>
        <v>090 - *V I R T U A L* - DIARIO VESPERINTO</v>
      </c>
      <c r="N3" t="s">
        <v>26</v>
      </c>
      <c r="O3" t="s">
        <v>27</v>
      </c>
      <c r="P3">
        <v>1</v>
      </c>
    </row>
    <row r="4" spans="2:16" x14ac:dyDescent="0.3">
      <c r="B4" t="s">
        <v>28</v>
      </c>
      <c r="C4" t="s">
        <v>29</v>
      </c>
      <c r="D4" t="s">
        <v>30</v>
      </c>
      <c r="F4" s="4" t="s">
        <v>31</v>
      </c>
      <c r="G4" t="s">
        <v>32</v>
      </c>
      <c r="H4">
        <v>1</v>
      </c>
      <c r="K4" t="str">
        <f t="shared" ref="K4:K14" si="0">CONCATENATE(B4," - ",C4," - ",D4)</f>
        <v>0900 - CAMPUS CENTRAL - SABADO</v>
      </c>
      <c r="N4" t="s">
        <v>33</v>
      </c>
      <c r="O4" t="s">
        <v>34</v>
      </c>
      <c r="P4">
        <v>1</v>
      </c>
    </row>
    <row r="5" spans="2:16" x14ac:dyDescent="0.3">
      <c r="B5" t="s">
        <v>35</v>
      </c>
      <c r="C5" t="s">
        <v>29</v>
      </c>
      <c r="D5" t="s">
        <v>36</v>
      </c>
      <c r="F5" s="4" t="s">
        <v>37</v>
      </c>
      <c r="G5" t="s">
        <v>38</v>
      </c>
      <c r="H5">
        <v>1</v>
      </c>
      <c r="K5" t="str">
        <f t="shared" si="0"/>
        <v>0901 - CAMPUS CENTRAL - DIARIO MATUTINO **</v>
      </c>
      <c r="N5" t="s">
        <v>39</v>
      </c>
      <c r="O5" t="s">
        <v>40</v>
      </c>
      <c r="P5">
        <v>1</v>
      </c>
    </row>
    <row r="6" spans="2:16" x14ac:dyDescent="0.3">
      <c r="B6" t="s">
        <v>41</v>
      </c>
      <c r="C6" t="s">
        <v>42</v>
      </c>
      <c r="D6" t="s">
        <v>30</v>
      </c>
      <c r="F6" s="4" t="s">
        <v>43</v>
      </c>
      <c r="G6" t="s">
        <v>44</v>
      </c>
      <c r="H6">
        <v>1</v>
      </c>
      <c r="K6" t="str">
        <f t="shared" si="0"/>
        <v>0902 - COBAN - SABADO</v>
      </c>
      <c r="N6" t="s">
        <v>45</v>
      </c>
      <c r="O6" t="s">
        <v>46</v>
      </c>
      <c r="P6">
        <v>1</v>
      </c>
    </row>
    <row r="7" spans="2:16" x14ac:dyDescent="0.3">
      <c r="B7" t="s">
        <v>47</v>
      </c>
      <c r="C7" t="s">
        <v>48</v>
      </c>
      <c r="D7" t="s">
        <v>30</v>
      </c>
      <c r="F7" s="4" t="s">
        <v>49</v>
      </c>
      <c r="G7" t="s">
        <v>50</v>
      </c>
      <c r="H7">
        <v>1</v>
      </c>
      <c r="K7" t="str">
        <f t="shared" si="0"/>
        <v>0903 - SAN PEDRO SAC., SAN MARCOS - SABADO</v>
      </c>
      <c r="N7" t="s">
        <v>51</v>
      </c>
      <c r="O7" t="s">
        <v>52</v>
      </c>
      <c r="P7">
        <v>1</v>
      </c>
    </row>
    <row r="8" spans="2:16" x14ac:dyDescent="0.3">
      <c r="B8" t="s">
        <v>53</v>
      </c>
      <c r="C8" t="s">
        <v>54</v>
      </c>
      <c r="D8" t="s">
        <v>30</v>
      </c>
      <c r="F8" s="4" t="s">
        <v>26</v>
      </c>
      <c r="G8" t="s">
        <v>27</v>
      </c>
      <c r="H8">
        <v>1</v>
      </c>
      <c r="K8" t="str">
        <f t="shared" si="0"/>
        <v>0904 - HUEHUETENANGO - SABADO</v>
      </c>
      <c r="N8" t="s">
        <v>55</v>
      </c>
      <c r="O8" t="s">
        <v>56</v>
      </c>
      <c r="P8">
        <v>1</v>
      </c>
    </row>
    <row r="9" spans="2:16" x14ac:dyDescent="0.3">
      <c r="B9" t="s">
        <v>57</v>
      </c>
      <c r="C9" t="s">
        <v>58</v>
      </c>
      <c r="D9" t="s">
        <v>30</v>
      </c>
      <c r="F9" s="4" t="s">
        <v>33</v>
      </c>
      <c r="G9" t="s">
        <v>34</v>
      </c>
      <c r="H9">
        <v>1</v>
      </c>
      <c r="K9" t="str">
        <f t="shared" si="0"/>
        <v>0905 - JUTIAPA - SABADO</v>
      </c>
      <c r="N9" t="s">
        <v>59</v>
      </c>
      <c r="O9" t="s">
        <v>60</v>
      </c>
      <c r="P9">
        <v>1</v>
      </c>
    </row>
    <row r="10" spans="2:16" x14ac:dyDescent="0.3">
      <c r="B10" t="s">
        <v>61</v>
      </c>
      <c r="C10" t="s">
        <v>62</v>
      </c>
      <c r="D10" t="s">
        <v>30</v>
      </c>
      <c r="F10" s="4" t="s">
        <v>39</v>
      </c>
      <c r="G10" t="s">
        <v>40</v>
      </c>
      <c r="H10">
        <v>1</v>
      </c>
      <c r="K10" t="str">
        <f t="shared" si="0"/>
        <v>0906 - COATEPEQUE - SABADO</v>
      </c>
      <c r="N10" t="s">
        <v>63</v>
      </c>
      <c r="O10" t="s">
        <v>64</v>
      </c>
      <c r="P10">
        <v>1</v>
      </c>
    </row>
    <row r="11" spans="2:16" x14ac:dyDescent="0.3">
      <c r="B11" t="s">
        <v>65</v>
      </c>
      <c r="C11" t="s">
        <v>66</v>
      </c>
      <c r="D11" t="s">
        <v>30</v>
      </c>
      <c r="F11" s="4" t="s">
        <v>45</v>
      </c>
      <c r="G11" t="s">
        <v>46</v>
      </c>
      <c r="H11">
        <v>1</v>
      </c>
      <c r="K11" t="str">
        <f t="shared" si="0"/>
        <v>0907 - JALAPA - SABADO</v>
      </c>
      <c r="N11" t="s">
        <v>67</v>
      </c>
      <c r="O11" t="s">
        <v>68</v>
      </c>
      <c r="P11">
        <v>1</v>
      </c>
    </row>
    <row r="12" spans="2:16" x14ac:dyDescent="0.3">
      <c r="B12" t="s">
        <v>69</v>
      </c>
      <c r="C12" t="s">
        <v>70</v>
      </c>
      <c r="D12" t="s">
        <v>30</v>
      </c>
      <c r="F12" s="4" t="s">
        <v>51</v>
      </c>
      <c r="G12" t="s">
        <v>52</v>
      </c>
      <c r="H12">
        <v>1</v>
      </c>
      <c r="K12" t="str">
        <f t="shared" si="0"/>
        <v>0908 - ESCUINTLA - SABADO</v>
      </c>
      <c r="N12" t="s">
        <v>71</v>
      </c>
      <c r="O12" t="s">
        <v>72</v>
      </c>
      <c r="P12">
        <v>1</v>
      </c>
    </row>
    <row r="13" spans="2:16" x14ac:dyDescent="0.3">
      <c r="B13" t="s">
        <v>73</v>
      </c>
      <c r="C13" t="s">
        <v>74</v>
      </c>
      <c r="D13" t="s">
        <v>30</v>
      </c>
      <c r="F13" s="4" t="s">
        <v>75</v>
      </c>
      <c r="G13" t="s">
        <v>76</v>
      </c>
      <c r="H13">
        <v>1</v>
      </c>
      <c r="K13" t="str">
        <f t="shared" si="0"/>
        <v>0909 - PUERTO BARRIOS - SABADO</v>
      </c>
      <c r="N13" t="s">
        <v>77</v>
      </c>
      <c r="O13" t="s">
        <v>78</v>
      </c>
      <c r="P13">
        <v>1</v>
      </c>
    </row>
    <row r="14" spans="2:16" x14ac:dyDescent="0.3">
      <c r="B14" t="s">
        <v>79</v>
      </c>
      <c r="C14" t="s">
        <v>80</v>
      </c>
      <c r="D14" t="s">
        <v>30</v>
      </c>
      <c r="F14" s="4" t="s">
        <v>81</v>
      </c>
      <c r="G14" t="s">
        <v>82</v>
      </c>
      <c r="H14">
        <v>1</v>
      </c>
      <c r="K14" t="str">
        <f t="shared" si="0"/>
        <v>0910 - ANTIGUA - SABADO</v>
      </c>
      <c r="N14" t="s">
        <v>83</v>
      </c>
      <c r="O14" t="s">
        <v>84</v>
      </c>
      <c r="P14">
        <v>1</v>
      </c>
    </row>
    <row r="15" spans="2:16" x14ac:dyDescent="0.3">
      <c r="B15" t="s">
        <v>85</v>
      </c>
      <c r="C15" t="s">
        <v>86</v>
      </c>
      <c r="D15" t="s">
        <v>30</v>
      </c>
      <c r="F15" s="4" t="s">
        <v>87</v>
      </c>
      <c r="G15" t="s">
        <v>88</v>
      </c>
      <c r="H15">
        <v>1</v>
      </c>
      <c r="K15" t="s">
        <v>260</v>
      </c>
      <c r="N15" t="s">
        <v>89</v>
      </c>
      <c r="O15" t="s">
        <v>90</v>
      </c>
      <c r="P15">
        <v>1</v>
      </c>
    </row>
    <row r="16" spans="2:16" x14ac:dyDescent="0.3">
      <c r="B16" t="s">
        <v>91</v>
      </c>
      <c r="C16" t="s">
        <v>92</v>
      </c>
      <c r="D16" t="s">
        <v>30</v>
      </c>
      <c r="F16" s="4" t="s">
        <v>93</v>
      </c>
      <c r="G16" t="s">
        <v>94</v>
      </c>
      <c r="H16">
        <v>1</v>
      </c>
      <c r="K16" t="str">
        <f t="shared" ref="K16:K27" si="1">CONCATENATE(B15," - ",C15," - ",D15)</f>
        <v>1090 - QUICHE - SABADO</v>
      </c>
      <c r="N16" t="s">
        <v>95</v>
      </c>
      <c r="O16" t="s">
        <v>96</v>
      </c>
      <c r="P16">
        <v>1</v>
      </c>
    </row>
    <row r="17" spans="2:16" x14ac:dyDescent="0.3">
      <c r="B17" t="s">
        <v>97</v>
      </c>
      <c r="C17" t="s">
        <v>92</v>
      </c>
      <c r="D17" t="s">
        <v>98</v>
      </c>
      <c r="F17" s="4" t="s">
        <v>99</v>
      </c>
      <c r="G17" t="s">
        <v>100</v>
      </c>
      <c r="H17">
        <v>1</v>
      </c>
      <c r="K17" t="str">
        <f t="shared" si="1"/>
        <v>1190 - ZACAPA - SABADO</v>
      </c>
      <c r="N17" t="s">
        <v>101</v>
      </c>
      <c r="O17" t="s">
        <v>102</v>
      </c>
      <c r="P17">
        <v>1</v>
      </c>
    </row>
    <row r="18" spans="2:16" x14ac:dyDescent="0.3">
      <c r="B18" t="s">
        <v>103</v>
      </c>
      <c r="C18" t="s">
        <v>80</v>
      </c>
      <c r="D18" t="s">
        <v>104</v>
      </c>
      <c r="F18" s="4" t="s">
        <v>55</v>
      </c>
      <c r="G18" t="s">
        <v>56</v>
      </c>
      <c r="H18">
        <v>1</v>
      </c>
      <c r="K18" t="str">
        <f t="shared" si="1"/>
        <v>1191 - ZACAPA - DOMINGO</v>
      </c>
      <c r="N18" t="s">
        <v>105</v>
      </c>
      <c r="O18" t="s">
        <v>106</v>
      </c>
      <c r="P18">
        <v>1</v>
      </c>
    </row>
    <row r="19" spans="2:16" x14ac:dyDescent="0.3">
      <c r="B19" t="s">
        <v>107</v>
      </c>
      <c r="C19" t="s">
        <v>108</v>
      </c>
      <c r="D19" t="s">
        <v>30</v>
      </c>
      <c r="F19" s="4" t="s">
        <v>59</v>
      </c>
      <c r="G19" t="s">
        <v>60</v>
      </c>
      <c r="H19">
        <v>1</v>
      </c>
      <c r="K19" t="str">
        <f t="shared" si="1"/>
        <v>1290 - ANTIGUA - DIARIO VESPERTINO</v>
      </c>
      <c r="N19" t="s">
        <v>109</v>
      </c>
      <c r="O19" t="s">
        <v>110</v>
      </c>
      <c r="P19">
        <v>1</v>
      </c>
    </row>
    <row r="20" spans="2:16" x14ac:dyDescent="0.3">
      <c r="B20" t="s">
        <v>111</v>
      </c>
      <c r="C20" t="s">
        <v>112</v>
      </c>
      <c r="D20" t="s">
        <v>30</v>
      </c>
      <c r="F20" s="4" t="s">
        <v>63</v>
      </c>
      <c r="G20" t="s">
        <v>64</v>
      </c>
      <c r="H20">
        <v>1</v>
      </c>
      <c r="K20" t="str">
        <f t="shared" si="1"/>
        <v>1390 - CHIQUIMULA - SABADO</v>
      </c>
      <c r="N20" t="s">
        <v>113</v>
      </c>
      <c r="O20" t="s">
        <v>114</v>
      </c>
      <c r="P20">
        <v>1</v>
      </c>
    </row>
    <row r="21" spans="2:16" x14ac:dyDescent="0.3">
      <c r="B21" t="s">
        <v>111</v>
      </c>
      <c r="C21" t="s">
        <v>115</v>
      </c>
      <c r="D21" t="s">
        <v>30</v>
      </c>
      <c r="F21" s="4" t="s">
        <v>67</v>
      </c>
      <c r="G21" t="s">
        <v>68</v>
      </c>
      <c r="H21">
        <v>1</v>
      </c>
      <c r="K21" t="str">
        <f t="shared" si="1"/>
        <v>1490 - QUETZALTENANGO - SABADO</v>
      </c>
      <c r="N21" t="s">
        <v>116</v>
      </c>
      <c r="O21" t="s">
        <v>117</v>
      </c>
      <c r="P21">
        <v>1</v>
      </c>
    </row>
    <row r="22" spans="2:16" x14ac:dyDescent="0.3">
      <c r="B22" t="s">
        <v>118</v>
      </c>
      <c r="C22" t="s">
        <v>119</v>
      </c>
      <c r="D22" t="s">
        <v>30</v>
      </c>
      <c r="F22" s="4" t="s">
        <v>71</v>
      </c>
      <c r="G22" t="s">
        <v>72</v>
      </c>
      <c r="H22">
        <v>1</v>
      </c>
      <c r="K22" t="str">
        <f t="shared" si="1"/>
        <v>1490 - Quetzaltenango - SABADO</v>
      </c>
      <c r="N22" t="s">
        <v>120</v>
      </c>
      <c r="O22" t="s">
        <v>121</v>
      </c>
      <c r="P22">
        <v>1</v>
      </c>
    </row>
    <row r="23" spans="2:16" x14ac:dyDescent="0.3">
      <c r="B23" t="s">
        <v>122</v>
      </c>
      <c r="C23" t="s">
        <v>123</v>
      </c>
      <c r="D23" t="s">
        <v>30</v>
      </c>
      <c r="F23" s="4" t="s">
        <v>124</v>
      </c>
      <c r="G23" t="s">
        <v>125</v>
      </c>
      <c r="H23">
        <v>1</v>
      </c>
      <c r="K23" t="str">
        <f t="shared" si="1"/>
        <v>1590 - CUILAPA - SABADO</v>
      </c>
      <c r="N23" s="18" t="s">
        <v>126</v>
      </c>
      <c r="O23" t="s">
        <v>127</v>
      </c>
      <c r="P23">
        <v>1</v>
      </c>
    </row>
    <row r="24" spans="2:16" x14ac:dyDescent="0.3">
      <c r="B24" t="s">
        <v>128</v>
      </c>
      <c r="C24" t="s">
        <v>129</v>
      </c>
      <c r="D24" t="s">
        <v>30</v>
      </c>
      <c r="F24" s="4" t="s">
        <v>130</v>
      </c>
      <c r="G24" t="s">
        <v>131</v>
      </c>
      <c r="H24">
        <v>1</v>
      </c>
      <c r="K24" t="str">
        <f t="shared" si="1"/>
        <v>1690 - PETEN - SABADO</v>
      </c>
      <c r="N24" t="s">
        <v>132</v>
      </c>
      <c r="O24" t="s">
        <v>133</v>
      </c>
      <c r="P24">
        <v>1</v>
      </c>
    </row>
    <row r="25" spans="2:16" x14ac:dyDescent="0.3">
      <c r="B25" t="s">
        <v>134</v>
      </c>
      <c r="C25" t="s">
        <v>135</v>
      </c>
      <c r="D25" t="s">
        <v>30</v>
      </c>
      <c r="F25" s="4" t="s">
        <v>136</v>
      </c>
      <c r="G25" t="s">
        <v>137</v>
      </c>
      <c r="H25">
        <v>1</v>
      </c>
      <c r="K25" t="str">
        <f t="shared" si="1"/>
        <v>1790 - CHIQUIMULILLA STA. ROSA - SABADO</v>
      </c>
      <c r="N25" t="s">
        <v>138</v>
      </c>
      <c r="O25" t="s">
        <v>139</v>
      </c>
      <c r="P25">
        <v>1</v>
      </c>
    </row>
    <row r="26" spans="2:16" x14ac:dyDescent="0.3">
      <c r="B26" t="s">
        <v>140</v>
      </c>
      <c r="C26" t="s">
        <v>141</v>
      </c>
      <c r="D26" t="s">
        <v>30</v>
      </c>
      <c r="F26" s="4" t="s">
        <v>142</v>
      </c>
      <c r="G26" t="s">
        <v>143</v>
      </c>
      <c r="H26">
        <v>1</v>
      </c>
      <c r="K26" t="str">
        <f t="shared" si="1"/>
        <v>1890 - GUASTATOYA EL PROGRESO - SABADO</v>
      </c>
      <c r="N26" t="s">
        <v>144</v>
      </c>
      <c r="O26" t="s">
        <v>145</v>
      </c>
      <c r="P26">
        <v>1</v>
      </c>
    </row>
    <row r="27" spans="2:16" x14ac:dyDescent="0.3">
      <c r="B27" t="s">
        <v>146</v>
      </c>
      <c r="C27" t="s">
        <v>70</v>
      </c>
      <c r="D27" t="s">
        <v>98</v>
      </c>
      <c r="F27" s="4" t="s">
        <v>147</v>
      </c>
      <c r="G27" t="s">
        <v>148</v>
      </c>
      <c r="H27">
        <v>1</v>
      </c>
      <c r="K27" t="str">
        <f t="shared" si="1"/>
        <v>1990 - CHIMALTENANGO - SABADO</v>
      </c>
      <c r="N27" t="s">
        <v>150</v>
      </c>
      <c r="O27" t="s">
        <v>151</v>
      </c>
      <c r="P27">
        <v>1</v>
      </c>
    </row>
    <row r="28" spans="2:16" x14ac:dyDescent="0.3">
      <c r="B28" t="s">
        <v>152</v>
      </c>
      <c r="C28" t="s">
        <v>153</v>
      </c>
      <c r="D28" t="s">
        <v>30</v>
      </c>
      <c r="F28" s="4" t="s">
        <v>77</v>
      </c>
      <c r="G28" t="s">
        <v>78</v>
      </c>
      <c r="H28">
        <v>1</v>
      </c>
      <c r="K28" t="s">
        <v>149</v>
      </c>
      <c r="N28" t="s">
        <v>154</v>
      </c>
      <c r="O28" t="s">
        <v>155</v>
      </c>
      <c r="P28">
        <v>1</v>
      </c>
    </row>
    <row r="29" spans="2:16" x14ac:dyDescent="0.3">
      <c r="B29" t="s">
        <v>156</v>
      </c>
      <c r="C29" t="s">
        <v>157</v>
      </c>
      <c r="D29" t="s">
        <v>98</v>
      </c>
      <c r="F29" s="4" t="s">
        <v>83</v>
      </c>
      <c r="G29" t="s">
        <v>84</v>
      </c>
      <c r="H29">
        <v>2</v>
      </c>
      <c r="K29" t="str">
        <f t="shared" ref="K29:K69" si="2">CONCATENATE(B27," - ",C27," - ",D27)</f>
        <v>2190 - ESCUINTLA - DOMINGO</v>
      </c>
    </row>
    <row r="30" spans="2:16" x14ac:dyDescent="0.3">
      <c r="B30" t="s">
        <v>158</v>
      </c>
      <c r="C30" t="s">
        <v>159</v>
      </c>
      <c r="D30" t="s">
        <v>30</v>
      </c>
      <c r="F30" s="4" t="s">
        <v>89</v>
      </c>
      <c r="G30" t="s">
        <v>90</v>
      </c>
      <c r="H30">
        <v>2</v>
      </c>
      <c r="K30" t="str">
        <f t="shared" si="2"/>
        <v>2290 - SOLOLA - SABADO</v>
      </c>
    </row>
    <row r="31" spans="2:16" x14ac:dyDescent="0.3">
      <c r="B31" t="s">
        <v>160</v>
      </c>
      <c r="C31" t="s">
        <v>161</v>
      </c>
      <c r="D31" t="s">
        <v>30</v>
      </c>
      <c r="F31" s="4" t="s">
        <v>95</v>
      </c>
      <c r="G31" t="s">
        <v>96</v>
      </c>
      <c r="H31">
        <v>2</v>
      </c>
      <c r="K31" t="str">
        <f t="shared" si="2"/>
        <v>2294 - ANTIGUA DOMINGO - DOMINGO</v>
      </c>
      <c r="N31" s="4" t="s">
        <v>24</v>
      </c>
      <c r="O31" t="s">
        <v>25</v>
      </c>
      <c r="P31">
        <v>1</v>
      </c>
    </row>
    <row r="32" spans="2:16" x14ac:dyDescent="0.3">
      <c r="B32" t="s">
        <v>162</v>
      </c>
      <c r="C32" t="s">
        <v>112</v>
      </c>
      <c r="D32" t="s">
        <v>36</v>
      </c>
      <c r="F32" s="4" t="s">
        <v>101</v>
      </c>
      <c r="G32" t="s">
        <v>102</v>
      </c>
      <c r="H32">
        <v>2</v>
      </c>
      <c r="K32" t="str">
        <f t="shared" si="2"/>
        <v>2390 - TOTONICAPAN - SABADO</v>
      </c>
      <c r="N32" s="4" t="s">
        <v>31</v>
      </c>
      <c r="O32" t="s">
        <v>32</v>
      </c>
      <c r="P32">
        <v>1</v>
      </c>
    </row>
    <row r="33" spans="2:16" x14ac:dyDescent="0.3">
      <c r="B33" t="s">
        <v>163</v>
      </c>
      <c r="C33" t="s">
        <v>112</v>
      </c>
      <c r="D33" t="s">
        <v>104</v>
      </c>
      <c r="F33" s="4" t="s">
        <v>164</v>
      </c>
      <c r="G33" t="s">
        <v>165</v>
      </c>
      <c r="H33">
        <v>2</v>
      </c>
      <c r="K33" t="str">
        <f t="shared" si="2"/>
        <v>2490 - SALAMA - SABADO</v>
      </c>
      <c r="N33" s="4" t="s">
        <v>37</v>
      </c>
      <c r="O33" t="s">
        <v>38</v>
      </c>
      <c r="P33">
        <v>1</v>
      </c>
    </row>
    <row r="34" spans="2:16" x14ac:dyDescent="0.3">
      <c r="B34" t="s">
        <v>166</v>
      </c>
      <c r="C34" t="s">
        <v>167</v>
      </c>
      <c r="D34" t="s">
        <v>104</v>
      </c>
      <c r="F34" s="4" t="s">
        <v>168</v>
      </c>
      <c r="G34" t="s">
        <v>169</v>
      </c>
      <c r="H34">
        <v>2</v>
      </c>
      <c r="K34" t="str">
        <f t="shared" si="2"/>
        <v>2590 - QUETZALTENANGO - DIARIO MATUTINO **</v>
      </c>
      <c r="N34" s="4" t="s">
        <v>43</v>
      </c>
      <c r="O34" t="s">
        <v>170</v>
      </c>
      <c r="P34">
        <v>1</v>
      </c>
    </row>
    <row r="35" spans="2:16" x14ac:dyDescent="0.3">
      <c r="B35" t="s">
        <v>171</v>
      </c>
      <c r="C35" t="s">
        <v>167</v>
      </c>
      <c r="D35" t="s">
        <v>30</v>
      </c>
      <c r="F35" s="4" t="s">
        <v>172</v>
      </c>
      <c r="G35" t="s">
        <v>173</v>
      </c>
      <c r="H35">
        <v>2</v>
      </c>
      <c r="K35" t="str">
        <f t="shared" si="2"/>
        <v>2690 - QUETZALTENANGO - DIARIO VESPERTINO</v>
      </c>
      <c r="N35" s="4" t="s">
        <v>49</v>
      </c>
      <c r="O35" t="s">
        <v>50</v>
      </c>
      <c r="P35">
        <v>1</v>
      </c>
    </row>
    <row r="36" spans="2:16" x14ac:dyDescent="0.3">
      <c r="B36" t="s">
        <v>174</v>
      </c>
      <c r="C36" t="s">
        <v>175</v>
      </c>
      <c r="D36" t="s">
        <v>30</v>
      </c>
      <c r="F36" s="4" t="s">
        <v>176</v>
      </c>
      <c r="G36" t="s">
        <v>177</v>
      </c>
      <c r="H36">
        <v>2</v>
      </c>
      <c r="K36" t="str">
        <f t="shared" si="2"/>
        <v>2790 - RETALHULEU - DIARIO VESPERTINO</v>
      </c>
      <c r="N36" s="4" t="s">
        <v>75</v>
      </c>
      <c r="O36" t="s">
        <v>76</v>
      </c>
      <c r="P36">
        <v>1</v>
      </c>
    </row>
    <row r="37" spans="2:16" x14ac:dyDescent="0.3">
      <c r="B37" t="s">
        <v>178</v>
      </c>
      <c r="C37" t="s">
        <v>179</v>
      </c>
      <c r="D37" t="s">
        <v>30</v>
      </c>
      <c r="F37" s="4" t="s">
        <v>180</v>
      </c>
      <c r="G37" t="s">
        <v>181</v>
      </c>
      <c r="H37">
        <v>2</v>
      </c>
      <c r="K37" t="str">
        <f t="shared" si="2"/>
        <v>2890 - RETALHULEU - SABADO</v>
      </c>
      <c r="N37" s="4" t="s">
        <v>81</v>
      </c>
      <c r="O37" t="s">
        <v>82</v>
      </c>
      <c r="P37">
        <v>1</v>
      </c>
    </row>
    <row r="38" spans="2:16" x14ac:dyDescent="0.3">
      <c r="B38" t="s">
        <v>182</v>
      </c>
      <c r="C38" t="s">
        <v>183</v>
      </c>
      <c r="D38" t="s">
        <v>30</v>
      </c>
      <c r="F38" s="4" t="s">
        <v>105</v>
      </c>
      <c r="G38" t="s">
        <v>106</v>
      </c>
      <c r="H38">
        <v>2</v>
      </c>
      <c r="K38" t="str">
        <f t="shared" si="2"/>
        <v>2990 - SANTA LUCIA COTZ - SABADO</v>
      </c>
      <c r="N38" s="4" t="s">
        <v>87</v>
      </c>
      <c r="O38" t="s">
        <v>88</v>
      </c>
      <c r="P38">
        <v>1</v>
      </c>
    </row>
    <row r="39" spans="2:16" x14ac:dyDescent="0.3">
      <c r="B39" t="s">
        <v>184</v>
      </c>
      <c r="C39" t="s">
        <v>185</v>
      </c>
      <c r="D39" t="s">
        <v>30</v>
      </c>
      <c r="F39" s="4" t="s">
        <v>109</v>
      </c>
      <c r="G39" t="s">
        <v>110</v>
      </c>
      <c r="H39">
        <v>2</v>
      </c>
      <c r="K39" t="str">
        <f t="shared" si="2"/>
        <v>3090 - MAZATENANGO - SABADO</v>
      </c>
      <c r="N39" s="4" t="s">
        <v>93</v>
      </c>
      <c r="O39" t="s">
        <v>94</v>
      </c>
      <c r="P39">
        <v>1</v>
      </c>
    </row>
    <row r="40" spans="2:16" x14ac:dyDescent="0.3">
      <c r="B40" t="s">
        <v>186</v>
      </c>
      <c r="C40" t="s">
        <v>183</v>
      </c>
      <c r="D40" t="s">
        <v>98</v>
      </c>
      <c r="F40" s="4" t="s">
        <v>113</v>
      </c>
      <c r="G40" t="s">
        <v>114</v>
      </c>
      <c r="H40">
        <v>2</v>
      </c>
      <c r="K40" t="str">
        <f t="shared" si="2"/>
        <v>3190 - SAN JOSE PINULA - SABADO</v>
      </c>
      <c r="N40" s="4" t="s">
        <v>99</v>
      </c>
      <c r="O40" t="s">
        <v>100</v>
      </c>
      <c r="P40">
        <v>1</v>
      </c>
    </row>
    <row r="41" spans="2:16" x14ac:dyDescent="0.3">
      <c r="B41" t="s">
        <v>187</v>
      </c>
      <c r="C41" t="s">
        <v>188</v>
      </c>
      <c r="D41" t="s">
        <v>30</v>
      </c>
      <c r="F41" s="4" t="s">
        <v>116</v>
      </c>
      <c r="G41" t="s">
        <v>117</v>
      </c>
      <c r="H41">
        <v>2</v>
      </c>
      <c r="K41" t="str">
        <f t="shared" si="2"/>
        <v>3390 - EL ESTOR, IZABAL - SABADO</v>
      </c>
      <c r="N41" s="4" t="s">
        <v>124</v>
      </c>
      <c r="O41" t="s">
        <v>125</v>
      </c>
      <c r="P41">
        <v>1</v>
      </c>
    </row>
    <row r="42" spans="2:16" x14ac:dyDescent="0.3">
      <c r="B42" t="s">
        <v>189</v>
      </c>
      <c r="C42" t="s">
        <v>42</v>
      </c>
      <c r="D42" t="s">
        <v>104</v>
      </c>
      <c r="F42" s="4" t="s">
        <v>120</v>
      </c>
      <c r="G42" t="s">
        <v>121</v>
      </c>
      <c r="H42">
        <v>2</v>
      </c>
      <c r="K42" t="str">
        <f t="shared" si="2"/>
        <v>3490 - SAN JOSE PINULA - DOMINGO</v>
      </c>
      <c r="N42" s="4" t="s">
        <v>130</v>
      </c>
      <c r="O42" t="s">
        <v>131</v>
      </c>
      <c r="P42">
        <v>1</v>
      </c>
    </row>
    <row r="43" spans="2:16" x14ac:dyDescent="0.3">
      <c r="B43" t="s">
        <v>190</v>
      </c>
      <c r="C43" t="s">
        <v>54</v>
      </c>
      <c r="D43" t="s">
        <v>104</v>
      </c>
      <c r="F43" s="4" t="s">
        <v>191</v>
      </c>
      <c r="G43" t="s">
        <v>192</v>
      </c>
      <c r="H43">
        <v>2</v>
      </c>
      <c r="K43" t="str">
        <f t="shared" si="2"/>
        <v>3590 - LA FLORIDA - SABADO</v>
      </c>
      <c r="N43" s="4" t="s">
        <v>136</v>
      </c>
      <c r="O43" t="s">
        <v>137</v>
      </c>
      <c r="P43">
        <v>1</v>
      </c>
    </row>
    <row r="44" spans="2:16" x14ac:dyDescent="0.3">
      <c r="B44" s="19" t="s">
        <v>193</v>
      </c>
      <c r="C44" s="19" t="s">
        <v>22</v>
      </c>
      <c r="D44" s="19" t="s">
        <v>30</v>
      </c>
      <c r="F44" s="4" t="s">
        <v>194</v>
      </c>
      <c r="G44" t="s">
        <v>195</v>
      </c>
      <c r="H44">
        <v>2</v>
      </c>
      <c r="K44" t="str">
        <f t="shared" si="2"/>
        <v>4090 - COBAN - DIARIO VESPERTINO</v>
      </c>
      <c r="N44" s="4" t="s">
        <v>142</v>
      </c>
      <c r="O44" t="s">
        <v>143</v>
      </c>
      <c r="P44">
        <v>1</v>
      </c>
    </row>
    <row r="45" spans="2:16" x14ac:dyDescent="0.3">
      <c r="B45" t="s">
        <v>196</v>
      </c>
      <c r="C45" t="s">
        <v>197</v>
      </c>
      <c r="D45" t="s">
        <v>30</v>
      </c>
      <c r="F45" s="4" t="s">
        <v>126</v>
      </c>
      <c r="G45" t="s">
        <v>198</v>
      </c>
      <c r="H45">
        <v>2</v>
      </c>
      <c r="K45" t="str">
        <f t="shared" si="2"/>
        <v>4490 - HUEHUETENANGO - DIARIO VESPERTINO</v>
      </c>
      <c r="N45" s="4" t="s">
        <v>147</v>
      </c>
      <c r="O45" t="s">
        <v>148</v>
      </c>
      <c r="P45">
        <v>1</v>
      </c>
    </row>
    <row r="46" spans="2:16" x14ac:dyDescent="0.3">
      <c r="B46" t="s">
        <v>199</v>
      </c>
      <c r="C46" t="s">
        <v>200</v>
      </c>
      <c r="D46" t="s">
        <v>30</v>
      </c>
      <c r="F46" s="4" t="s">
        <v>201</v>
      </c>
      <c r="G46" t="s">
        <v>202</v>
      </c>
      <c r="H46">
        <v>2</v>
      </c>
      <c r="K46" s="10" t="str">
        <f t="shared" si="2"/>
        <v>4590 - *V I R T U A L* - SABADO</v>
      </c>
      <c r="N46" s="4" t="s">
        <v>164</v>
      </c>
      <c r="O46" t="s">
        <v>165</v>
      </c>
      <c r="P46">
        <v>1</v>
      </c>
    </row>
    <row r="47" spans="2:16" x14ac:dyDescent="0.3">
      <c r="B47" t="s">
        <v>203</v>
      </c>
      <c r="C47" t="s">
        <v>204</v>
      </c>
      <c r="D47" t="s">
        <v>36</v>
      </c>
      <c r="F47" s="4" t="s">
        <v>205</v>
      </c>
      <c r="G47" t="s">
        <v>206</v>
      </c>
      <c r="H47">
        <v>2</v>
      </c>
      <c r="K47" t="str">
        <f t="shared" si="2"/>
        <v>4890 - MORALES IZABAL - SABADO</v>
      </c>
      <c r="N47" s="4" t="s">
        <v>168</v>
      </c>
      <c r="O47" t="s">
        <v>169</v>
      </c>
      <c r="P47">
        <v>1</v>
      </c>
    </row>
    <row r="48" spans="2:16" x14ac:dyDescent="0.3">
      <c r="B48" t="s">
        <v>207</v>
      </c>
      <c r="C48" t="s">
        <v>204</v>
      </c>
      <c r="D48" t="s">
        <v>30</v>
      </c>
      <c r="F48" s="4" t="s">
        <v>132</v>
      </c>
      <c r="G48" t="s">
        <v>133</v>
      </c>
      <c r="H48">
        <v>2</v>
      </c>
      <c r="K48" t="str">
        <f t="shared" si="2"/>
        <v>4990 - NUEVA CONCEPCIÓN ESCUINTLA - SABADO</v>
      </c>
      <c r="N48" s="4" t="s">
        <v>172</v>
      </c>
      <c r="O48" t="s">
        <v>173</v>
      </c>
      <c r="P48">
        <v>1</v>
      </c>
    </row>
    <row r="49" spans="2:16" x14ac:dyDescent="0.3">
      <c r="B49" t="s">
        <v>208</v>
      </c>
      <c r="C49" t="s">
        <v>204</v>
      </c>
      <c r="D49" t="s">
        <v>98</v>
      </c>
      <c r="F49" s="4" t="s">
        <v>138</v>
      </c>
      <c r="G49" t="s">
        <v>139</v>
      </c>
      <c r="H49">
        <v>2</v>
      </c>
      <c r="K49" t="str">
        <f t="shared" si="2"/>
        <v>5090 - VILLA NUEVA - DIARIO MATUTINO **</v>
      </c>
      <c r="N49" s="4" t="s">
        <v>176</v>
      </c>
      <c r="O49" t="s">
        <v>177</v>
      </c>
      <c r="P49">
        <v>1</v>
      </c>
    </row>
    <row r="50" spans="2:16" x14ac:dyDescent="0.3">
      <c r="B50" t="s">
        <v>209</v>
      </c>
      <c r="C50" t="s">
        <v>210</v>
      </c>
      <c r="D50" t="s">
        <v>30</v>
      </c>
      <c r="F50" s="4" t="s">
        <v>144</v>
      </c>
      <c r="G50" t="s">
        <v>145</v>
      </c>
      <c r="H50">
        <v>2</v>
      </c>
      <c r="K50" t="str">
        <f t="shared" si="2"/>
        <v>5190 - VILLA NUEVA - SABADO</v>
      </c>
      <c r="N50" s="4" t="s">
        <v>180</v>
      </c>
      <c r="O50" t="s">
        <v>181</v>
      </c>
      <c r="P50">
        <v>1</v>
      </c>
    </row>
    <row r="51" spans="2:16" x14ac:dyDescent="0.3">
      <c r="B51" t="s">
        <v>211</v>
      </c>
      <c r="C51" t="s">
        <v>212</v>
      </c>
      <c r="D51" t="s">
        <v>213</v>
      </c>
      <c r="F51" s="4" t="s">
        <v>150</v>
      </c>
      <c r="G51" t="s">
        <v>214</v>
      </c>
      <c r="H51">
        <v>2</v>
      </c>
      <c r="K51" t="str">
        <f t="shared" si="2"/>
        <v>5390 - VILLA NUEVA - DOMINGO</v>
      </c>
      <c r="N51" s="4" t="s">
        <v>191</v>
      </c>
      <c r="O51" t="s">
        <v>192</v>
      </c>
      <c r="P51">
        <v>1</v>
      </c>
    </row>
    <row r="52" spans="2:16" x14ac:dyDescent="0.3">
      <c r="B52" t="s">
        <v>215</v>
      </c>
      <c r="C52" t="s">
        <v>216</v>
      </c>
      <c r="D52" t="s">
        <v>30</v>
      </c>
      <c r="F52" s="4" t="s">
        <v>154</v>
      </c>
      <c r="G52" t="s">
        <v>155</v>
      </c>
      <c r="H52">
        <v>1</v>
      </c>
      <c r="K52" t="str">
        <f t="shared" si="2"/>
        <v>5590 - TELEMAN ALTA VERAPAZ - SABADO</v>
      </c>
      <c r="N52" s="4" t="s">
        <v>194</v>
      </c>
      <c r="O52" t="s">
        <v>195</v>
      </c>
      <c r="P52">
        <v>1</v>
      </c>
    </row>
    <row r="53" spans="2:16" x14ac:dyDescent="0.3">
      <c r="B53" t="s">
        <v>215</v>
      </c>
      <c r="C53" t="s">
        <v>217</v>
      </c>
      <c r="D53" t="s">
        <v>30</v>
      </c>
      <c r="H53">
        <v>2</v>
      </c>
      <c r="K53" t="str">
        <f t="shared" si="2"/>
        <v>5890 - CHINAUTLA - DIARIO</v>
      </c>
      <c r="N53" s="4" t="s">
        <v>126</v>
      </c>
      <c r="O53" t="s">
        <v>198</v>
      </c>
      <c r="P53">
        <v>1</v>
      </c>
    </row>
    <row r="54" spans="2:16" x14ac:dyDescent="0.3">
      <c r="B54" t="s">
        <v>218</v>
      </c>
      <c r="C54" t="s">
        <v>204</v>
      </c>
      <c r="D54" t="s">
        <v>104</v>
      </c>
      <c r="K54" t="str">
        <f t="shared" si="2"/>
        <v>5990 - CHINAUTLA San Julian - SABADO</v>
      </c>
      <c r="N54" s="4" t="s">
        <v>201</v>
      </c>
      <c r="O54" t="s">
        <v>202</v>
      </c>
      <c r="P54">
        <v>1</v>
      </c>
    </row>
    <row r="55" spans="2:16" x14ac:dyDescent="0.3">
      <c r="B55" t="s">
        <v>219</v>
      </c>
      <c r="C55" t="s">
        <v>220</v>
      </c>
      <c r="D55" t="s">
        <v>30</v>
      </c>
      <c r="K55" t="str">
        <f t="shared" si="2"/>
        <v>5990 - CHINAUTLA Tierra Nueva - SABADO</v>
      </c>
      <c r="N55" s="4" t="s">
        <v>205</v>
      </c>
      <c r="O55" t="s">
        <v>221</v>
      </c>
      <c r="P55">
        <v>1</v>
      </c>
    </row>
    <row r="56" spans="2:16" x14ac:dyDescent="0.3">
      <c r="B56" t="s">
        <v>222</v>
      </c>
      <c r="C56" t="s">
        <v>223</v>
      </c>
      <c r="D56" t="s">
        <v>30</v>
      </c>
      <c r="K56" t="str">
        <f t="shared" si="2"/>
        <v>6190 - VILLA NUEVA - DIARIO VESPERTINO</v>
      </c>
      <c r="N56" t="s">
        <v>150</v>
      </c>
      <c r="O56" t="s">
        <v>151</v>
      </c>
      <c r="P56">
        <v>1</v>
      </c>
    </row>
    <row r="57" spans="2:16" x14ac:dyDescent="0.3">
      <c r="B57" t="s">
        <v>224</v>
      </c>
      <c r="C57" t="s">
        <v>220</v>
      </c>
      <c r="D57" t="s">
        <v>98</v>
      </c>
      <c r="K57" t="str">
        <f t="shared" si="2"/>
        <v>6590 - AMATITLAN - SABADO</v>
      </c>
    </row>
    <row r="58" spans="2:16" x14ac:dyDescent="0.3">
      <c r="B58" t="s">
        <v>225</v>
      </c>
      <c r="C58" t="s">
        <v>226</v>
      </c>
      <c r="D58" t="s">
        <v>30</v>
      </c>
      <c r="K58" t="str">
        <f t="shared" si="2"/>
        <v>6690 - MALACATAN SAN MARCOS - SABADO</v>
      </c>
    </row>
    <row r="59" spans="2:16" x14ac:dyDescent="0.3">
      <c r="B59" t="s">
        <v>227</v>
      </c>
      <c r="C59" t="s">
        <v>62</v>
      </c>
      <c r="D59" t="s">
        <v>98</v>
      </c>
      <c r="K59" t="str">
        <f t="shared" si="2"/>
        <v>6691 - AMATITLAN - DOMINGO</v>
      </c>
    </row>
    <row r="60" spans="2:16" x14ac:dyDescent="0.3">
      <c r="B60" t="s">
        <v>228</v>
      </c>
      <c r="C60" t="s">
        <v>229</v>
      </c>
      <c r="D60" t="s">
        <v>98</v>
      </c>
      <c r="K60" t="str">
        <f t="shared" si="2"/>
        <v>6990 - SANTA ROSITA ZONA 16 - SABADO</v>
      </c>
    </row>
    <row r="61" spans="2:16" x14ac:dyDescent="0.3">
      <c r="B61" t="s">
        <v>230</v>
      </c>
      <c r="C61" t="s">
        <v>119</v>
      </c>
      <c r="D61" t="s">
        <v>98</v>
      </c>
      <c r="K61" t="str">
        <f t="shared" si="2"/>
        <v>7090 - COATEPEQUE - DOMINGO</v>
      </c>
    </row>
    <row r="62" spans="2:16" x14ac:dyDescent="0.3">
      <c r="B62" t="s">
        <v>231</v>
      </c>
      <c r="C62" t="s">
        <v>232</v>
      </c>
      <c r="D62" t="s">
        <v>30</v>
      </c>
      <c r="K62" t="str">
        <f t="shared" si="2"/>
        <v>7190 - SAYAXCHE - DOMINGO</v>
      </c>
    </row>
    <row r="63" spans="2:16" x14ac:dyDescent="0.3">
      <c r="B63" t="s">
        <v>233</v>
      </c>
      <c r="C63" t="s">
        <v>232</v>
      </c>
      <c r="D63" t="s">
        <v>98</v>
      </c>
      <c r="K63" t="str">
        <f t="shared" si="2"/>
        <v>7490 - CUILAPA - DOMINGO</v>
      </c>
    </row>
    <row r="64" spans="2:16" x14ac:dyDescent="0.3">
      <c r="B64" t="s">
        <v>234</v>
      </c>
      <c r="C64" t="s">
        <v>235</v>
      </c>
      <c r="D64" t="s">
        <v>30</v>
      </c>
      <c r="K64" t="str">
        <f t="shared" si="2"/>
        <v>7590 - SAN JUAN SACATEPEQUEZ - SABADO</v>
      </c>
    </row>
    <row r="65" spans="2:11" x14ac:dyDescent="0.3">
      <c r="B65" t="s">
        <v>236</v>
      </c>
      <c r="C65" t="s">
        <v>235</v>
      </c>
      <c r="D65" t="s">
        <v>98</v>
      </c>
      <c r="K65" t="str">
        <f t="shared" si="2"/>
        <v>7591 - SAN JUAN SACATEPEQUEZ - DOMINGO</v>
      </c>
    </row>
    <row r="66" spans="2:11" x14ac:dyDescent="0.3">
      <c r="B66" t="s">
        <v>237</v>
      </c>
      <c r="C66" t="s">
        <v>48</v>
      </c>
      <c r="D66" t="s">
        <v>98</v>
      </c>
      <c r="K66" t="str">
        <f t="shared" si="2"/>
        <v>7690 - BOCA DEL MONTE VILLA CANALES - SABADO</v>
      </c>
    </row>
    <row r="67" spans="2:11" x14ac:dyDescent="0.3">
      <c r="B67" t="s">
        <v>238</v>
      </c>
      <c r="C67" t="s">
        <v>239</v>
      </c>
      <c r="D67" t="s">
        <v>98</v>
      </c>
      <c r="K67" t="str">
        <f t="shared" si="2"/>
        <v>7691 - BOCA DEL MONTE VILLA CANALES - DOMINGO</v>
      </c>
    </row>
    <row r="68" spans="2:11" x14ac:dyDescent="0.3">
      <c r="B68" t="s">
        <v>240</v>
      </c>
      <c r="C68" t="s">
        <v>241</v>
      </c>
      <c r="D68" t="s">
        <v>30</v>
      </c>
      <c r="K68" t="str">
        <f t="shared" si="2"/>
        <v>7790 - SAN PEDRO SAC., SAN MARCOS - DOMINGO</v>
      </c>
    </row>
    <row r="69" spans="2:11" x14ac:dyDescent="0.3">
      <c r="B69" t="s">
        <v>242</v>
      </c>
      <c r="C69" t="s">
        <v>243</v>
      </c>
      <c r="D69" t="s">
        <v>98</v>
      </c>
      <c r="K69" t="str">
        <f t="shared" si="2"/>
        <v>8590 - SANARATE - DOMINGO</v>
      </c>
    </row>
    <row r="70" spans="2:11" x14ac:dyDescent="0.3">
      <c r="B70" t="s">
        <v>244</v>
      </c>
      <c r="C70" t="s">
        <v>243</v>
      </c>
      <c r="D70" t="s">
        <v>30</v>
      </c>
      <c r="K70" t="str">
        <f t="shared" ref="K70:K81" si="3">CONCATENATE(B68," - ",C68," - ",D68)</f>
        <v>9290 - SANTIAGO ATITLAN - SABADO</v>
      </c>
    </row>
    <row r="71" spans="2:11" x14ac:dyDescent="0.3">
      <c r="B71" t="s">
        <v>245</v>
      </c>
      <c r="C71" t="s">
        <v>243</v>
      </c>
      <c r="D71" t="s">
        <v>246</v>
      </c>
      <c r="K71" t="str">
        <f t="shared" si="3"/>
        <v>9390 - EL NARANJO - DOMINGO</v>
      </c>
    </row>
    <row r="72" spans="2:11" x14ac:dyDescent="0.3">
      <c r="B72" t="s">
        <v>247</v>
      </c>
      <c r="C72" t="s">
        <v>248</v>
      </c>
      <c r="D72" t="s">
        <v>30</v>
      </c>
      <c r="K72" t="str">
        <f t="shared" si="3"/>
        <v>9490 - EL NARANJO - SABADO</v>
      </c>
    </row>
    <row r="73" spans="2:11" x14ac:dyDescent="0.3">
      <c r="B73" t="s">
        <v>249</v>
      </c>
      <c r="C73" t="s">
        <v>250</v>
      </c>
      <c r="D73" t="s">
        <v>98</v>
      </c>
      <c r="K73" t="str">
        <f t="shared" si="3"/>
        <v>9491 - EL NARANJO - MATUTINA</v>
      </c>
    </row>
    <row r="74" spans="2:11" x14ac:dyDescent="0.3">
      <c r="B74" t="s">
        <v>251</v>
      </c>
      <c r="C74" t="s">
        <v>250</v>
      </c>
      <c r="D74" t="s">
        <v>252</v>
      </c>
      <c r="K74" t="str">
        <f t="shared" si="3"/>
        <v>9590 - FRAY BARTOLOME DE LAS CASAS - SABADO</v>
      </c>
    </row>
    <row r="75" spans="2:11" x14ac:dyDescent="0.3">
      <c r="B75" t="s">
        <v>253</v>
      </c>
      <c r="C75" t="s">
        <v>250</v>
      </c>
      <c r="D75" t="s">
        <v>254</v>
      </c>
      <c r="K75" t="str">
        <f t="shared" si="3"/>
        <v>9941 - PORTALES - DOMINGO</v>
      </c>
    </row>
    <row r="76" spans="2:11" x14ac:dyDescent="0.3">
      <c r="B76" t="s">
        <v>255</v>
      </c>
      <c r="C76" t="s">
        <v>256</v>
      </c>
      <c r="D76" t="s">
        <v>254</v>
      </c>
      <c r="K76" t="str">
        <f t="shared" si="3"/>
        <v>9959 - PORTALES - MATUTINO **</v>
      </c>
    </row>
    <row r="77" spans="2:11" x14ac:dyDescent="0.3">
      <c r="B77" t="s">
        <v>257</v>
      </c>
      <c r="C77" t="s">
        <v>256</v>
      </c>
      <c r="D77" t="s">
        <v>30</v>
      </c>
      <c r="K77" t="str">
        <f t="shared" si="3"/>
        <v>9960 - PORTALES - VESPERTINO</v>
      </c>
    </row>
    <row r="78" spans="2:11" x14ac:dyDescent="0.3">
      <c r="B78" t="s">
        <v>258</v>
      </c>
      <c r="C78" t="s">
        <v>256</v>
      </c>
      <c r="D78" t="s">
        <v>98</v>
      </c>
      <c r="K78" t="str">
        <f t="shared" si="3"/>
        <v>9961 - CENTRA NORTE - VESPERTINO</v>
      </c>
    </row>
    <row r="79" spans="2:11" x14ac:dyDescent="0.3">
      <c r="B79" t="s">
        <v>259</v>
      </c>
      <c r="C79" t="s">
        <v>250</v>
      </c>
      <c r="D79" t="s">
        <v>30</v>
      </c>
      <c r="K79" t="str">
        <f t="shared" si="3"/>
        <v>9962 - CENTRA NORTE - SABADO</v>
      </c>
    </row>
    <row r="80" spans="2:11" x14ac:dyDescent="0.3">
      <c r="K80" t="str">
        <f t="shared" si="3"/>
        <v>9963 - CENTRA NORTE - DOMINGO</v>
      </c>
    </row>
    <row r="81" spans="11:11" x14ac:dyDescent="0.3">
      <c r="K81" t="str">
        <f t="shared" si="3"/>
        <v>9989 - PORTALES - SABADO</v>
      </c>
    </row>
  </sheetData>
  <sheetProtection selectLockedCells="1"/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11</vt:i4>
      </vt:variant>
    </vt:vector>
  </HeadingPairs>
  <TitlesOfParts>
    <vt:vector size="13" baseType="lpstr">
      <vt:lpstr>FORMULARIO</vt:lpstr>
      <vt:lpstr>SEDES JORNADAS CURSOS</vt:lpstr>
      <vt:lpstr>AÑO</vt:lpstr>
      <vt:lpstr>CODIGO_S</vt:lpstr>
      <vt:lpstr>CODIGOS_C_S1</vt:lpstr>
      <vt:lpstr>CODIGOS_C_S2</vt:lpstr>
      <vt:lpstr>CURSOS_S1</vt:lpstr>
      <vt:lpstr>CURSOS_S2</vt:lpstr>
      <vt:lpstr>NOMBRE_S</vt:lpstr>
      <vt:lpstr>primero</vt:lpstr>
      <vt:lpstr>FORMULARIO!Print_Area</vt:lpstr>
      <vt:lpstr>segundo</vt:lpstr>
      <vt:lpstr>SEGUNDO_S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HUGO HERNANDEZ SANTIZO</dc:creator>
  <cp:keywords/>
  <dc:description/>
  <cp:lastModifiedBy>HUGO HERNANDEZ SANTIZO</cp:lastModifiedBy>
  <cp:revision/>
  <cp:lastPrinted>2026-01-26T22:50:01Z</cp:lastPrinted>
  <dcterms:created xsi:type="dcterms:W3CDTF">2022-06-29T02:08:52Z</dcterms:created>
  <dcterms:modified xsi:type="dcterms:W3CDTF">2026-06-10T21:59:43Z</dcterms:modified>
  <cp:category/>
  <cp:contentStatus/>
</cp:coreProperties>
</file>